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85" yWindow="105" windowWidth="15330" windowHeight="9795"/>
  </bookViews>
  <sheets>
    <sheet name="Tabelle1" sheetId="1" r:id="rId1"/>
    <sheet name="Tabelle2" sheetId="2" r:id="rId2"/>
    <sheet name="Tabelle3" sheetId="3" r:id="rId3"/>
  </sheets>
  <definedNames>
    <definedName name="A_B_C_D" comment="Einen Buchstaben auswählen">Tabelle1!$C$23</definedName>
  </definedNames>
  <calcPr calcId="125725"/>
</workbook>
</file>

<file path=xl/calcChain.xml><?xml version="1.0" encoding="utf-8"?>
<calcChain xmlns="http://schemas.openxmlformats.org/spreadsheetml/2006/main">
  <c r="O67" i="1"/>
  <c r="O66"/>
  <c r="I67"/>
  <c r="I66"/>
  <c r="H34" l="1"/>
  <c r="E34"/>
  <c r="H33"/>
  <c r="H32"/>
  <c r="H31"/>
  <c r="H30"/>
  <c r="E33"/>
  <c r="E32"/>
  <c r="E31"/>
  <c r="E30"/>
  <c r="D53" l="1"/>
  <c r="D54"/>
  <c r="D55"/>
  <c r="D52"/>
  <c r="G60"/>
  <c r="G59"/>
  <c r="G62"/>
  <c r="G61"/>
  <c r="T55"/>
  <c r="T53"/>
  <c r="R55"/>
  <c r="R53"/>
  <c r="T62"/>
  <c r="T61"/>
  <c r="T60"/>
  <c r="T59"/>
  <c r="T48"/>
  <c r="T47"/>
  <c r="T46"/>
  <c r="T45"/>
  <c r="R62"/>
  <c r="R61"/>
  <c r="R60"/>
  <c r="R59"/>
  <c r="R48"/>
  <c r="R47"/>
  <c r="R46"/>
  <c r="R45"/>
  <c r="T40"/>
  <c r="R40"/>
  <c r="T41"/>
  <c r="R41"/>
  <c r="T39"/>
  <c r="R39"/>
  <c r="T38"/>
  <c r="R38"/>
  <c r="U62"/>
  <c r="U61"/>
  <c r="U60"/>
  <c r="U59"/>
  <c r="W62"/>
  <c r="W61"/>
  <c r="W60"/>
  <c r="W59"/>
  <c r="W48"/>
  <c r="W47"/>
  <c r="W46"/>
  <c r="U48"/>
  <c r="U46"/>
  <c r="G67"/>
  <c r="G66"/>
  <c r="F67"/>
  <c r="F66"/>
  <c r="W45" l="1"/>
  <c r="W38"/>
  <c r="H24" s="1"/>
  <c r="U39"/>
  <c r="E25" s="1"/>
  <c r="U55"/>
  <c r="U47"/>
  <c r="N66"/>
  <c r="L66"/>
  <c r="L67"/>
  <c r="N67"/>
  <c r="W55"/>
  <c r="W53"/>
  <c r="U53"/>
  <c r="U45"/>
  <c r="W40"/>
  <c r="H26" s="1"/>
  <c r="U40"/>
  <c r="E26" s="1"/>
  <c r="W41"/>
  <c r="H27" s="1"/>
  <c r="U41"/>
  <c r="E27" s="1"/>
  <c r="W39"/>
  <c r="H25" s="1"/>
  <c r="U38"/>
  <c r="E24" s="1"/>
  <c r="F62"/>
  <c r="F59"/>
  <c r="F61"/>
  <c r="F60"/>
  <c r="F58"/>
  <c r="F51"/>
  <c r="F44"/>
  <c r="C51"/>
  <c r="C58"/>
  <c r="C44"/>
  <c r="C62"/>
  <c r="C61"/>
  <c r="C60"/>
  <c r="C59"/>
  <c r="G53"/>
  <c r="G54"/>
  <c r="G55"/>
  <c r="G52"/>
  <c r="F53"/>
  <c r="F54"/>
  <c r="F55"/>
  <c r="F52"/>
  <c r="C53"/>
  <c r="C54"/>
  <c r="C55"/>
  <c r="C52"/>
  <c r="G48"/>
  <c r="G46"/>
  <c r="G47"/>
  <c r="G45"/>
  <c r="D46"/>
  <c r="D47"/>
  <c r="D48"/>
  <c r="D45"/>
  <c r="G39"/>
  <c r="G40"/>
  <c r="G41"/>
  <c r="G38"/>
  <c r="D39"/>
  <c r="D60" s="1"/>
  <c r="D40"/>
  <c r="D61" s="1"/>
  <c r="D41"/>
  <c r="D62" s="1"/>
  <c r="D38"/>
  <c r="D59" s="1"/>
  <c r="F48"/>
  <c r="F47"/>
  <c r="F46"/>
  <c r="F45"/>
  <c r="C48"/>
  <c r="C47"/>
  <c r="C46"/>
  <c r="C45"/>
  <c r="F37"/>
  <c r="C37"/>
  <c r="F41"/>
  <c r="F40"/>
  <c r="F39"/>
  <c r="F38"/>
  <c r="C41"/>
  <c r="C40"/>
  <c r="C39"/>
  <c r="C38"/>
  <c r="F24"/>
  <c r="F27"/>
  <c r="F26"/>
  <c r="F25"/>
  <c r="C27"/>
  <c r="C26"/>
  <c r="C25"/>
  <c r="C24"/>
</calcChain>
</file>

<file path=xl/sharedStrings.xml><?xml version="1.0" encoding="utf-8"?>
<sst xmlns="http://schemas.openxmlformats.org/spreadsheetml/2006/main" count="157" uniqueCount="52">
  <si>
    <t>Tennisverband Mittelrhein</t>
  </si>
  <si>
    <t>Bezirk Linksrheinisch</t>
  </si>
  <si>
    <t>Kleinfeldtennis 2021</t>
  </si>
  <si>
    <t>Punkte</t>
  </si>
  <si>
    <t xml:space="preserve">Name, Vorname </t>
  </si>
  <si>
    <t>Verein Heim:</t>
  </si>
  <si>
    <t>Verein Gast:</t>
  </si>
  <si>
    <t>Team</t>
  </si>
  <si>
    <t>Ort:</t>
  </si>
  <si>
    <t>Datum:</t>
  </si>
  <si>
    <t>Gruppe:</t>
  </si>
  <si>
    <t>Spieltag:</t>
  </si>
  <si>
    <t>Turnierleiter:</t>
  </si>
  <si>
    <t>Mannschaftsaufstellung</t>
  </si>
  <si>
    <t>Einzel</t>
  </si>
  <si>
    <t>Doppel</t>
  </si>
  <si>
    <t>Gesamtpunkte</t>
  </si>
  <si>
    <t>A</t>
  </si>
  <si>
    <t>B</t>
  </si>
  <si>
    <t>Bitte nur die grauen Felder ausfüllen</t>
  </si>
  <si>
    <t>Satz 1</t>
  </si>
  <si>
    <t>Satz 2</t>
  </si>
  <si>
    <t>Satz 3</t>
  </si>
  <si>
    <t>Sätze</t>
  </si>
  <si>
    <t>:</t>
  </si>
  <si>
    <t>Pkt</t>
  </si>
  <si>
    <t>Name, Vorname</t>
  </si>
  <si>
    <t>Ergebnisse 1. Runde Einzel</t>
  </si>
  <si>
    <t>Ergebnisse 2. Runde Einzel</t>
  </si>
  <si>
    <t>Ergebnisse Doppel</t>
  </si>
  <si>
    <t>A1</t>
  </si>
  <si>
    <t>A3</t>
  </si>
  <si>
    <t>A2</t>
  </si>
  <si>
    <t>A4</t>
  </si>
  <si>
    <t>B1</t>
  </si>
  <si>
    <t>B2</t>
  </si>
  <si>
    <t>B3</t>
  </si>
  <si>
    <t>B4</t>
  </si>
  <si>
    <t>Ergebnisse 3. Runde Einzel</t>
  </si>
  <si>
    <t>Tagessieger</t>
  </si>
  <si>
    <t>Verein</t>
  </si>
  <si>
    <t>Punkte für</t>
  </si>
  <si>
    <t>Wertung</t>
  </si>
  <si>
    <t>Dateiname:</t>
  </si>
  <si>
    <t>x=Gruppe</t>
  </si>
  <si>
    <t>y=Spieltag</t>
  </si>
  <si>
    <t>z=Match</t>
  </si>
  <si>
    <t>KFxyz.xlsx</t>
  </si>
  <si>
    <t>Die grünen Felder unbedingt nicht ausfüllen. Sie werden automatisch befüllt.</t>
  </si>
  <si>
    <t>Dateiname: KFxyz.xlsx</t>
  </si>
  <si>
    <t>Partie:</t>
  </si>
  <si>
    <t>(A,B,C,D,E)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</si>
</sst>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F0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2" borderId="2" xfId="0" applyFont="1" applyFill="1" applyBorder="1"/>
    <xf numFmtId="0" fontId="3" fillId="0" borderId="3" xfId="0" applyFont="1" applyBorder="1" applyAlignment="1">
      <alignment wrapText="1"/>
    </xf>
    <xf numFmtId="0" fontId="3" fillId="2" borderId="1" xfId="0" applyFont="1" applyFill="1" applyBorder="1"/>
    <xf numFmtId="0" fontId="3" fillId="0" borderId="4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0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3" fillId="3" borderId="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0" xfId="0" applyFont="1" applyFill="1" applyBorder="1"/>
    <xf numFmtId="0" fontId="3" fillId="3" borderId="5" xfId="0" applyNumberFormat="1" applyFont="1" applyFill="1" applyBorder="1"/>
    <xf numFmtId="0" fontId="3" fillId="3" borderId="4" xfId="0" applyNumberFormat="1" applyFont="1" applyFill="1" applyBorder="1"/>
    <xf numFmtId="0" fontId="3" fillId="3" borderId="5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11" xfId="0" applyFont="1" applyFill="1" applyBorder="1"/>
    <xf numFmtId="0" fontId="3" fillId="3" borderId="3" xfId="0" applyFont="1" applyFill="1" applyBorder="1"/>
    <xf numFmtId="0" fontId="3" fillId="3" borderId="12" xfId="0" applyFont="1" applyFill="1" applyBorder="1"/>
    <xf numFmtId="0" fontId="3" fillId="3" borderId="7" xfId="0" applyFont="1" applyFill="1" applyBorder="1"/>
    <xf numFmtId="0" fontId="3" fillId="3" borderId="6" xfId="0" applyFont="1" applyFill="1" applyBorder="1"/>
    <xf numFmtId="0" fontId="0" fillId="2" borderId="0" xfId="0" applyFill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5" fillId="3" borderId="0" xfId="1" applyFont="1" applyFill="1" applyAlignment="1" applyProtection="1"/>
    <xf numFmtId="0" fontId="3" fillId="4" borderId="1" xfId="0" applyNumberFormat="1" applyFont="1" applyFill="1" applyBorder="1"/>
    <xf numFmtId="0" fontId="3" fillId="2" borderId="0" xfId="0" applyFont="1" applyFill="1"/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/>
    <xf numFmtId="0" fontId="0" fillId="4" borderId="7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4" borderId="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0" fontId="3" fillId="4" borderId="5" xfId="0" applyNumberFormat="1" applyFont="1" applyFill="1" applyBorder="1"/>
    <xf numFmtId="0" fontId="3" fillId="4" borderId="10" xfId="0" applyNumberFormat="1" applyFont="1" applyFill="1" applyBorder="1"/>
    <xf numFmtId="0" fontId="3" fillId="4" borderId="4" xfId="0" applyNumberFormat="1" applyFont="1" applyFill="1" applyBorder="1"/>
    <xf numFmtId="0" fontId="3" fillId="4" borderId="5" xfId="0" applyFont="1" applyFill="1" applyBorder="1"/>
    <xf numFmtId="0" fontId="3" fillId="4" borderId="1" xfId="0" applyFont="1" applyFill="1" applyBorder="1"/>
    <xf numFmtId="0" fontId="0" fillId="4" borderId="0" xfId="0" applyFill="1"/>
    <xf numFmtId="0" fontId="3" fillId="4" borderId="9" xfId="0" applyFont="1" applyFill="1" applyBorder="1"/>
    <xf numFmtId="0" fontId="3" fillId="4" borderId="4" xfId="0" applyFont="1" applyFill="1" applyBorder="1"/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C8F0B4"/>
      <color rgb="FFA4E583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7"/>
  <sheetViews>
    <sheetView tabSelected="1" topLeftCell="A7" zoomScaleNormal="100" workbookViewId="0">
      <selection activeCell="F23" sqref="F23"/>
    </sheetView>
  </sheetViews>
  <sheetFormatPr baseColWidth="10" defaultRowHeight="15"/>
  <cols>
    <col min="2" max="2" width="3.7109375" customWidth="1"/>
    <col min="3" max="3" width="10.7109375" customWidth="1"/>
    <col min="4" max="4" width="25.7109375" customWidth="1"/>
    <col min="5" max="5" width="3.7109375" customWidth="1"/>
    <col min="6" max="6" width="10.7109375" customWidth="1"/>
    <col min="7" max="7" width="25.7109375" customWidth="1"/>
    <col min="8" max="8" width="3.7109375" customWidth="1"/>
    <col min="9" max="9" width="2.7109375" customWidth="1"/>
    <col min="10" max="10" width="1.7109375" customWidth="1"/>
    <col min="11" max="12" width="2.7109375" customWidth="1"/>
    <col min="13" max="13" width="1.7109375" customWidth="1"/>
    <col min="14" max="15" width="2.7109375" customWidth="1"/>
    <col min="16" max="16" width="1.7109375" customWidth="1"/>
    <col min="17" max="18" width="2.7109375" customWidth="1"/>
    <col min="19" max="19" width="1.7109375" customWidth="1"/>
    <col min="20" max="20" width="2.7109375" customWidth="1"/>
    <col min="21" max="21" width="3.7109375" customWidth="1"/>
    <col min="22" max="22" width="1.7109375" customWidth="1"/>
    <col min="23" max="23" width="3.7109375" customWidth="1"/>
  </cols>
  <sheetData>
    <row r="1" spans="3:21" ht="15.75">
      <c r="G1" s="27" t="s">
        <v>49</v>
      </c>
      <c r="L1" s="27" t="s">
        <v>43</v>
      </c>
    </row>
    <row r="2" spans="3:21" ht="15.75">
      <c r="L2" s="27" t="s">
        <v>47</v>
      </c>
    </row>
    <row r="3" spans="3:21" ht="15.75" customHeight="1">
      <c r="C3" s="88" t="s">
        <v>0</v>
      </c>
      <c r="D3" s="88"/>
      <c r="E3" s="88"/>
      <c r="F3" s="88"/>
      <c r="G3" s="88"/>
      <c r="H3" s="88"/>
      <c r="L3" s="27" t="s">
        <v>44</v>
      </c>
    </row>
    <row r="4" spans="3:21" ht="15.75">
      <c r="C4" s="89" t="s">
        <v>1</v>
      </c>
      <c r="D4" s="89"/>
      <c r="E4" s="89"/>
      <c r="F4" s="89"/>
      <c r="G4" s="89"/>
      <c r="H4" s="89"/>
      <c r="L4" s="27" t="s">
        <v>45</v>
      </c>
    </row>
    <row r="5" spans="3:21" ht="15.75">
      <c r="C5" s="89" t="s">
        <v>2</v>
      </c>
      <c r="D5" s="89"/>
      <c r="E5" s="89"/>
      <c r="F5" s="89"/>
      <c r="G5" s="89"/>
      <c r="H5" s="89"/>
      <c r="L5" s="27" t="s">
        <v>46</v>
      </c>
    </row>
    <row r="6" spans="3:21" ht="15.75">
      <c r="C6" s="3"/>
      <c r="D6" s="3"/>
      <c r="E6" s="3"/>
      <c r="F6" s="3"/>
      <c r="G6" s="3"/>
      <c r="H6" s="3"/>
    </row>
    <row r="7" spans="3:21" ht="15.75">
      <c r="C7" s="27" t="s">
        <v>19</v>
      </c>
      <c r="F7" s="43"/>
      <c r="N7" s="43"/>
      <c r="O7" s="43"/>
      <c r="P7" s="43"/>
    </row>
    <row r="8" spans="3:21" ht="15.75">
      <c r="C8" s="27" t="s">
        <v>48</v>
      </c>
      <c r="F8" s="43"/>
      <c r="N8" s="43"/>
      <c r="O8" s="43"/>
      <c r="P8" s="43"/>
    </row>
    <row r="9" spans="3:21" ht="15.75">
      <c r="C9" s="3"/>
      <c r="D9" s="3"/>
      <c r="E9" s="3"/>
      <c r="F9" s="3"/>
      <c r="G9" s="3"/>
      <c r="H9" s="3"/>
    </row>
    <row r="10" spans="3:21">
      <c r="C10" s="5" t="s">
        <v>9</v>
      </c>
      <c r="D10" s="45"/>
      <c r="E10" s="7"/>
      <c r="F10" s="5" t="s">
        <v>8</v>
      </c>
      <c r="G10" s="46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3:21"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3:21">
      <c r="C12" s="5" t="s">
        <v>10</v>
      </c>
      <c r="D12" s="44"/>
      <c r="E12" s="7"/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3:21">
      <c r="C13" s="7"/>
      <c r="D13" s="7"/>
      <c r="E13" s="7"/>
      <c r="F13" s="7"/>
      <c r="G13" s="7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3:21">
      <c r="C14" s="5" t="s">
        <v>11</v>
      </c>
      <c r="D14" s="44"/>
      <c r="E14" s="7"/>
      <c r="F14" s="5" t="s">
        <v>50</v>
      </c>
      <c r="G14" s="44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3:21"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3:21">
      <c r="C16" s="8"/>
      <c r="D16" s="5" t="s">
        <v>12</v>
      </c>
      <c r="E16" s="7"/>
      <c r="F16" s="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3:21">
      <c r="C17" s="7"/>
      <c r="D17" s="6"/>
      <c r="E17" s="7"/>
      <c r="F17" s="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3:21"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3:21" ht="15.75">
      <c r="C19" s="24" t="s">
        <v>13</v>
      </c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3:21">
      <c r="C20" s="8" t="s">
        <v>14</v>
      </c>
      <c r="D20" s="8"/>
      <c r="E20" s="8"/>
      <c r="F20" s="8" t="s">
        <v>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3:21" ht="15" customHeight="1">
      <c r="C21" s="9" t="s">
        <v>7</v>
      </c>
      <c r="D21" s="10" t="s">
        <v>5</v>
      </c>
      <c r="E21" s="11"/>
      <c r="F21" s="9" t="s">
        <v>7</v>
      </c>
      <c r="G21" s="12" t="s">
        <v>6</v>
      </c>
      <c r="H21" s="1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3:21" ht="15" customHeight="1">
      <c r="C22" s="14" t="s">
        <v>51</v>
      </c>
      <c r="D22" s="15"/>
      <c r="E22" s="16"/>
      <c r="F22" s="14" t="s">
        <v>51</v>
      </c>
      <c r="G22" s="47"/>
      <c r="H22" s="1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3:21">
      <c r="C23" s="17" t="s">
        <v>17</v>
      </c>
      <c r="D23" s="5" t="s">
        <v>4</v>
      </c>
      <c r="E23" s="18" t="s">
        <v>25</v>
      </c>
      <c r="F23" s="17" t="s">
        <v>18</v>
      </c>
      <c r="G23" s="5" t="s">
        <v>4</v>
      </c>
      <c r="H23" s="18" t="s">
        <v>25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3:21">
      <c r="C24" s="57" t="str">
        <f>IF($C$23="","",$C$23&amp;1)</f>
        <v>A1</v>
      </c>
      <c r="D24" s="28"/>
      <c r="E24" s="72">
        <f>U38+U45+U59+1</f>
        <v>1</v>
      </c>
      <c r="F24" s="57" t="str">
        <f>IF($F$23="","",$F$23&amp;1)</f>
        <v>B1</v>
      </c>
      <c r="G24" s="28"/>
      <c r="H24" s="72">
        <f>W38+W48+W61+1</f>
        <v>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3:21">
      <c r="C25" s="57" t="str">
        <f>IF($C$23="","",$C$23&amp;2)</f>
        <v>A2</v>
      </c>
      <c r="D25" s="28"/>
      <c r="E25" s="72">
        <f>U39+U46+U60+1</f>
        <v>1</v>
      </c>
      <c r="F25" s="57" t="str">
        <f>IF($F$23="","",$F$23&amp;2)</f>
        <v>B2</v>
      </c>
      <c r="G25" s="28"/>
      <c r="H25" s="72">
        <f>W39+W45+W62+1</f>
        <v>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3:21">
      <c r="C26" s="57" t="str">
        <f>IF($C$23="","",$C$23&amp;3)</f>
        <v>A3</v>
      </c>
      <c r="D26" s="28"/>
      <c r="E26" s="72">
        <f>U40+U47+U61+1</f>
        <v>1</v>
      </c>
      <c r="F26" s="57" t="str">
        <f>IF($F$23="","",$F$23&amp;3)</f>
        <v>B3</v>
      </c>
      <c r="G26" s="28"/>
      <c r="H26" s="72">
        <f>W40+W46+W59+1</f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3:21">
      <c r="C27" s="57" t="str">
        <f>IF($C$23="","",$C$23&amp;4)</f>
        <v>A4</v>
      </c>
      <c r="D27" s="28"/>
      <c r="E27" s="72">
        <f>U41+U48+U62+1</f>
        <v>1</v>
      </c>
      <c r="F27" s="57" t="str">
        <f>IF($F$23="","",$F$23&amp;4)</f>
        <v>B4</v>
      </c>
      <c r="G27" s="28"/>
      <c r="H27" s="72">
        <f>W41+W47+W60+1</f>
        <v>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3:2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3:21">
      <c r="C29" s="8" t="s">
        <v>15</v>
      </c>
      <c r="D29" s="8" t="s">
        <v>26</v>
      </c>
      <c r="E29" s="8"/>
      <c r="F29" s="8" t="s">
        <v>15</v>
      </c>
      <c r="G29" s="8" t="s">
        <v>26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3:21">
      <c r="C30" s="34" t="s">
        <v>30</v>
      </c>
      <c r="D30" s="32"/>
      <c r="E30" s="68">
        <f>U53+1</f>
        <v>1</v>
      </c>
      <c r="F30" s="34" t="s">
        <v>34</v>
      </c>
      <c r="G30" s="32"/>
      <c r="H30" s="74">
        <f>W53+1</f>
        <v>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3:21">
      <c r="C31" s="35" t="s">
        <v>31</v>
      </c>
      <c r="D31" s="33"/>
      <c r="E31" s="69">
        <f>U53+1</f>
        <v>1</v>
      </c>
      <c r="F31" s="35" t="s">
        <v>35</v>
      </c>
      <c r="G31" s="33"/>
      <c r="H31" s="75">
        <f>W53+1</f>
        <v>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3:21">
      <c r="C32" s="34" t="s">
        <v>32</v>
      </c>
      <c r="D32" s="32"/>
      <c r="E32" s="68">
        <f>U55+1</f>
        <v>1</v>
      </c>
      <c r="F32" s="34" t="s">
        <v>36</v>
      </c>
      <c r="G32" s="32"/>
      <c r="H32" s="71">
        <f>W55+1</f>
        <v>1</v>
      </c>
      <c r="I32" s="8"/>
      <c r="J32" s="8"/>
      <c r="K32" s="8"/>
      <c r="L32" s="8"/>
      <c r="M32" s="8"/>
      <c r="N32" s="8"/>
      <c r="O32" s="8"/>
      <c r="P32" s="8"/>
      <c r="Q32" s="49"/>
      <c r="R32" s="8"/>
      <c r="S32" s="8"/>
      <c r="T32" s="8"/>
      <c r="U32" s="8"/>
    </row>
    <row r="33" spans="2:23">
      <c r="C33" s="35" t="s">
        <v>33</v>
      </c>
      <c r="D33" s="33"/>
      <c r="E33" s="70">
        <f>U55+1</f>
        <v>1</v>
      </c>
      <c r="F33" s="35" t="s">
        <v>37</v>
      </c>
      <c r="G33" s="33"/>
      <c r="H33" s="75">
        <f>W55+1</f>
        <v>1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"/>
    </row>
    <row r="34" spans="2:23">
      <c r="C34" s="8"/>
      <c r="D34" s="19" t="s">
        <v>16</v>
      </c>
      <c r="E34" s="75">
        <f>SUM(E24:E27)+SUM(E30:E33)</f>
        <v>8</v>
      </c>
      <c r="F34" s="8"/>
      <c r="G34" s="19" t="s">
        <v>16</v>
      </c>
      <c r="H34" s="75">
        <f>SUM(H24:H27)+SUM(H30:H33)</f>
        <v>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2:23">
      <c r="C35" s="8"/>
      <c r="D35" s="19"/>
      <c r="E35" s="20"/>
      <c r="F35" s="8"/>
      <c r="G35" s="19"/>
      <c r="H35" s="2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3" ht="15.75">
      <c r="C36" s="84" t="s">
        <v>27</v>
      </c>
      <c r="D36" s="84"/>
      <c r="E36" s="8"/>
      <c r="F36" s="2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3">
      <c r="C37" s="57" t="str">
        <f>"Team "&amp;C23</f>
        <v>Team A</v>
      </c>
      <c r="D37" s="5" t="s">
        <v>26</v>
      </c>
      <c r="E37" s="7"/>
      <c r="F37" s="57" t="str">
        <f>"Team "&amp;F23</f>
        <v>Team B</v>
      </c>
      <c r="G37" s="5" t="s">
        <v>26</v>
      </c>
      <c r="H37" s="8"/>
      <c r="I37" s="85" t="s">
        <v>20</v>
      </c>
      <c r="J37" s="86"/>
      <c r="K37" s="87"/>
      <c r="L37" s="86" t="s">
        <v>21</v>
      </c>
      <c r="M37" s="86"/>
      <c r="N37" s="87"/>
      <c r="O37" s="86" t="s">
        <v>22</v>
      </c>
      <c r="P37" s="86"/>
      <c r="Q37" s="87"/>
      <c r="R37" s="86" t="s">
        <v>23</v>
      </c>
      <c r="S37" s="86"/>
      <c r="T37" s="87"/>
      <c r="U37" s="85" t="s">
        <v>3</v>
      </c>
      <c r="V37" s="86"/>
      <c r="W37" s="87"/>
    </row>
    <row r="38" spans="2:23">
      <c r="B38" s="73">
        <v>1</v>
      </c>
      <c r="C38" s="56" t="str">
        <f>IF($C$23="","",$C$23&amp;1)</f>
        <v>A1</v>
      </c>
      <c r="D38" s="48" t="str">
        <f>IF(D24="","",D24)</f>
        <v/>
      </c>
      <c r="E38" s="8"/>
      <c r="F38" s="56" t="str">
        <f>IF($F$23="","",$F$23&amp;1)</f>
        <v>B1</v>
      </c>
      <c r="G38" s="48" t="str">
        <f>IF(G24="","",G24)</f>
        <v/>
      </c>
      <c r="H38" s="8"/>
      <c r="I38" s="36"/>
      <c r="J38" s="25" t="s">
        <v>24</v>
      </c>
      <c r="K38" s="38"/>
      <c r="L38" s="40"/>
      <c r="M38" s="25" t="s">
        <v>24</v>
      </c>
      <c r="N38" s="38"/>
      <c r="O38" s="40"/>
      <c r="P38" s="25" t="s">
        <v>24</v>
      </c>
      <c r="Q38" s="38"/>
      <c r="R38" s="50">
        <f>IF(OR(AND(I38&gt;K38,L38&gt;N38),AND(I38&gt;K38,L38&lt;N38,O38&gt;Q38),AND(I38&lt;K38,L38&gt;N38,O38&gt;Q38)),2,COUNT(O38))</f>
        <v>0</v>
      </c>
      <c r="S38" s="51" t="s">
        <v>24</v>
      </c>
      <c r="T38" s="52">
        <f>IF(OR(AND(I38&lt;K38,L38&lt;N38),AND(I38&gt;K38,L38&lt;N38,O38&lt;Q38),AND(I38&lt;K38,L38&gt;N38,O38&lt;Q38)),2,COUNT(O38))</f>
        <v>0</v>
      </c>
      <c r="U38" s="53">
        <f>IF(R38&gt;T38,1,0)</f>
        <v>0</v>
      </c>
      <c r="V38" s="54" t="s">
        <v>24</v>
      </c>
      <c r="W38" s="52">
        <f>IF(R38&gt;=T38,0,1)</f>
        <v>0</v>
      </c>
    </row>
    <row r="39" spans="2:23">
      <c r="B39" s="73">
        <v>2</v>
      </c>
      <c r="C39" s="57" t="str">
        <f>IF($C$23="","",$C$23&amp;2)</f>
        <v>A2</v>
      </c>
      <c r="D39" s="48" t="str">
        <f>IF(D25="","",D25)</f>
        <v/>
      </c>
      <c r="E39" s="8"/>
      <c r="F39" s="57" t="str">
        <f>IF($F$23="","",$F$23&amp;2)</f>
        <v>B2</v>
      </c>
      <c r="G39" s="48" t="str">
        <f>IF(G25="","",G25)</f>
        <v/>
      </c>
      <c r="H39" s="8"/>
      <c r="I39" s="36"/>
      <c r="J39" s="25" t="s">
        <v>24</v>
      </c>
      <c r="K39" s="38"/>
      <c r="L39" s="40"/>
      <c r="M39" s="25" t="s">
        <v>24</v>
      </c>
      <c r="N39" s="38"/>
      <c r="O39" s="40"/>
      <c r="P39" s="25" t="s">
        <v>24</v>
      </c>
      <c r="Q39" s="38"/>
      <c r="R39" s="50">
        <f>IF(OR(AND(I39&gt;K39,L39&gt;N39),AND(I39&gt;K39,L39&lt;N39,O39&gt;Q39),AND(I39&lt;K39,L39&gt;N39,O39&gt;Q39)),2,COUNT(O39))</f>
        <v>0</v>
      </c>
      <c r="S39" s="51" t="s">
        <v>24</v>
      </c>
      <c r="T39" s="52">
        <f>IF(OR(AND(I39&lt;K39,L39&lt;N39),AND(I39&gt;K39,L39&lt;N39,O39&lt;Q39),AND(I39&lt;K39,L39&gt;N39,O39&lt;Q39)),2,COUNT(O39))</f>
        <v>0</v>
      </c>
      <c r="U39" s="53">
        <f>IF(R39&gt;T39,1,0)</f>
        <v>0</v>
      </c>
      <c r="V39" s="54" t="s">
        <v>24</v>
      </c>
      <c r="W39" s="52">
        <f>IF(R39&gt;=T39,0,1)</f>
        <v>0</v>
      </c>
    </row>
    <row r="40" spans="2:23">
      <c r="B40" s="73">
        <v>3</v>
      </c>
      <c r="C40" s="57" t="str">
        <f>IF($C$23="","",$C$23&amp;3)</f>
        <v>A3</v>
      </c>
      <c r="D40" s="48" t="str">
        <f>IF(D26="","",D26)</f>
        <v/>
      </c>
      <c r="E40" s="8"/>
      <c r="F40" s="57" t="str">
        <f>IF($F$23="","",$F$23&amp;3)</f>
        <v>B3</v>
      </c>
      <c r="G40" s="48" t="str">
        <f>IF(G26="","",G26)</f>
        <v/>
      </c>
      <c r="H40" s="8"/>
      <c r="I40" s="36"/>
      <c r="J40" s="25" t="s">
        <v>24</v>
      </c>
      <c r="K40" s="38"/>
      <c r="L40" s="40"/>
      <c r="M40" s="25" t="s">
        <v>24</v>
      </c>
      <c r="N40" s="38"/>
      <c r="O40" s="40"/>
      <c r="P40" s="25" t="s">
        <v>24</v>
      </c>
      <c r="Q40" s="38"/>
      <c r="R40" s="50">
        <f>IF(OR(AND(I40&gt;K40,L40&gt;N40),AND(I40&gt;K40,L40&lt;N40,O40&gt;Q40),AND(I40&lt;K40,L40&gt;N40,O40&gt;Q40)),2,COUNT(O40))</f>
        <v>0</v>
      </c>
      <c r="S40" s="51" t="s">
        <v>24</v>
      </c>
      <c r="T40" s="52">
        <f>IF(OR(AND(I40&lt;K40,L40&lt;N40),AND(I40&gt;K40,L40&lt;N40,O40&lt;Q40),AND(I40&lt;K40,L40&gt;N40,O40&lt;Q40)),2,COUNT(O40))</f>
        <v>0</v>
      </c>
      <c r="U40" s="53">
        <f>IF(R40&gt;T40,1,0)</f>
        <v>0</v>
      </c>
      <c r="V40" s="54" t="s">
        <v>24</v>
      </c>
      <c r="W40" s="52">
        <f>IF(R40&gt;=T40,0,1)</f>
        <v>0</v>
      </c>
    </row>
    <row r="41" spans="2:23">
      <c r="B41" s="73">
        <v>4</v>
      </c>
      <c r="C41" s="57" t="str">
        <f>IF($C$23="","",$C$23&amp;4)</f>
        <v>A4</v>
      </c>
      <c r="D41" s="48" t="str">
        <f>IF(D27="","",D27)</f>
        <v/>
      </c>
      <c r="E41" s="8"/>
      <c r="F41" s="57" t="str">
        <f>IF($F$23="","",$F$23&amp;4)</f>
        <v>B4</v>
      </c>
      <c r="G41" s="48" t="str">
        <f>IF(G27="","",G27)</f>
        <v/>
      </c>
      <c r="H41" s="8"/>
      <c r="I41" s="37"/>
      <c r="J41" s="22" t="s">
        <v>24</v>
      </c>
      <c r="K41" s="39"/>
      <c r="L41" s="41"/>
      <c r="M41" s="22" t="s">
        <v>24</v>
      </c>
      <c r="N41" s="39"/>
      <c r="O41" s="41"/>
      <c r="P41" s="22" t="s">
        <v>24</v>
      </c>
      <c r="Q41" s="39"/>
      <c r="R41" s="50">
        <f>IF(OR(AND(I41&gt;K41,L41&gt;N41),AND(I41&gt;K41,L41&lt;N41,O41&gt;Q41),AND(I41&lt;K41,L41&gt;N41,O41&gt;Q41)),2,COUNT(O41))</f>
        <v>0</v>
      </c>
      <c r="S41" s="55" t="s">
        <v>24</v>
      </c>
      <c r="T41" s="52">
        <f>IF(OR(AND(I41&lt;K41,L41&lt;N41),AND(I41&gt;K41,L41&lt;N41,O41&lt;Q41),AND(I41&lt;K41,L41&gt;N41,O41&lt;Q41)),2,COUNT(O41))</f>
        <v>0</v>
      </c>
      <c r="U41" s="53">
        <f>IF(R41&gt;T41,1,0)</f>
        <v>0</v>
      </c>
      <c r="V41" s="54" t="s">
        <v>24</v>
      </c>
      <c r="W41" s="52">
        <f>IF(R41&gt;=T41,0,1)</f>
        <v>0</v>
      </c>
    </row>
    <row r="43" spans="2:23" ht="15.75">
      <c r="C43" s="84" t="s">
        <v>28</v>
      </c>
      <c r="D43" s="84"/>
      <c r="E43" s="8"/>
      <c r="F43" s="2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3">
      <c r="C44" s="57" t="str">
        <f>"Team "&amp;C23</f>
        <v>Team A</v>
      </c>
      <c r="D44" s="5" t="s">
        <v>26</v>
      </c>
      <c r="E44" s="7"/>
      <c r="F44" s="57" t="str">
        <f>"Team "&amp;F23</f>
        <v>Team B</v>
      </c>
      <c r="G44" s="5" t="s">
        <v>26</v>
      </c>
      <c r="H44" s="8"/>
      <c r="I44" s="85" t="s">
        <v>20</v>
      </c>
      <c r="J44" s="86"/>
      <c r="K44" s="87"/>
      <c r="L44" s="86" t="s">
        <v>21</v>
      </c>
      <c r="M44" s="86"/>
      <c r="N44" s="87"/>
      <c r="O44" s="86" t="s">
        <v>22</v>
      </c>
      <c r="P44" s="86"/>
      <c r="Q44" s="87"/>
      <c r="R44" s="86" t="s">
        <v>23</v>
      </c>
      <c r="S44" s="86"/>
      <c r="T44" s="87"/>
      <c r="U44" s="85" t="s">
        <v>3</v>
      </c>
      <c r="V44" s="86"/>
      <c r="W44" s="87"/>
    </row>
    <row r="45" spans="2:23">
      <c r="B45" s="73">
        <v>5</v>
      </c>
      <c r="C45" s="56" t="str">
        <f>IF($C$23="","",$C$23&amp;1)</f>
        <v>A1</v>
      </c>
      <c r="D45" s="48" t="str">
        <f>IF(D24="","",D24)</f>
        <v/>
      </c>
      <c r="E45" s="8"/>
      <c r="F45" s="57" t="str">
        <f>IF($F$23="","",$F$23&amp;2)</f>
        <v>B2</v>
      </c>
      <c r="G45" s="48" t="str">
        <f>IF(G25="","",G25)</f>
        <v/>
      </c>
      <c r="H45" s="8"/>
      <c r="I45" s="36"/>
      <c r="J45" s="25" t="s">
        <v>24</v>
      </c>
      <c r="K45" s="38"/>
      <c r="L45" s="40"/>
      <c r="M45" s="25" t="s">
        <v>24</v>
      </c>
      <c r="N45" s="38"/>
      <c r="O45" s="40"/>
      <c r="P45" s="25" t="s">
        <v>24</v>
      </c>
      <c r="Q45" s="38"/>
      <c r="R45" s="50">
        <f>IF(OR(AND(I45&gt;K45,L45&gt;N45),AND(I45&gt;K45,L45&lt;N45,O45&gt;Q45),AND(I45&lt;K45,L45&gt;N45,O45&gt;Q45)),2,COUNT(O45))</f>
        <v>0</v>
      </c>
      <c r="S45" s="51" t="s">
        <v>24</v>
      </c>
      <c r="T45" s="52">
        <f>IF(OR(AND(I45&lt;K45,L45&lt;N45),AND(I45&gt;K45,L45&lt;N45,O45&lt;Q45),AND(I45&lt;K45,L45&gt;N45,O45&lt;Q45)),2,COUNT(O45))</f>
        <v>0</v>
      </c>
      <c r="U45" s="53">
        <f>IF(R45&gt;T45,1,0)</f>
        <v>0</v>
      </c>
      <c r="V45" s="54" t="s">
        <v>24</v>
      </c>
      <c r="W45" s="52">
        <f>IF(R45&gt;=T45,0,1)</f>
        <v>0</v>
      </c>
    </row>
    <row r="46" spans="2:23">
      <c r="B46" s="73">
        <v>6</v>
      </c>
      <c r="C46" s="57" t="str">
        <f>IF($C$23="","",$C$23&amp;2)</f>
        <v>A2</v>
      </c>
      <c r="D46" s="48" t="str">
        <f>IF(D25="","",D25)</f>
        <v/>
      </c>
      <c r="E46" s="8"/>
      <c r="F46" s="57" t="str">
        <f>IF($F$23="","",$F$23&amp;3)</f>
        <v>B3</v>
      </c>
      <c r="G46" s="48" t="str">
        <f>IF(G26="","",G26)</f>
        <v/>
      </c>
      <c r="H46" s="8"/>
      <c r="I46" s="36"/>
      <c r="J46" s="25" t="s">
        <v>24</v>
      </c>
      <c r="K46" s="38"/>
      <c r="L46" s="40"/>
      <c r="M46" s="25" t="s">
        <v>24</v>
      </c>
      <c r="N46" s="38"/>
      <c r="O46" s="40"/>
      <c r="P46" s="25" t="s">
        <v>24</v>
      </c>
      <c r="Q46" s="38"/>
      <c r="R46" s="50">
        <f>IF(OR(AND(I46&gt;K46,L46&gt;N46),AND(I46&gt;K46,L46&lt;N46,O46&gt;Q46),AND(I46&lt;K46,L46&gt;N46,O46&gt;Q46)),2,COUNT(O46))</f>
        <v>0</v>
      </c>
      <c r="S46" s="51" t="s">
        <v>24</v>
      </c>
      <c r="T46" s="52">
        <f>IF(OR(AND(I46&lt;K46,L46&lt;N46),AND(I46&gt;K46,L46&lt;N46,O46&lt;Q46),AND(I46&lt;K46,L46&gt;N46,O46&lt;Q46)),2,COUNT(O46))</f>
        <v>0</v>
      </c>
      <c r="U46" s="53">
        <f>IF(R46&gt;T46,1,0)</f>
        <v>0</v>
      </c>
      <c r="V46" s="54" t="s">
        <v>24</v>
      </c>
      <c r="W46" s="52">
        <f>IF(R46&gt;=T46,0,1)</f>
        <v>0</v>
      </c>
    </row>
    <row r="47" spans="2:23">
      <c r="B47" s="73">
        <v>7</v>
      </c>
      <c r="C47" s="57" t="str">
        <f>IF($C$23="","",$C$23&amp;3)</f>
        <v>A3</v>
      </c>
      <c r="D47" s="48" t="str">
        <f>IF(D26="","",D26)</f>
        <v/>
      </c>
      <c r="E47" s="8"/>
      <c r="F47" s="57" t="str">
        <f>IF($F$23="","",$F$23&amp;4)</f>
        <v>B4</v>
      </c>
      <c r="G47" s="48" t="str">
        <f>IF(G27="","",G27)</f>
        <v/>
      </c>
      <c r="H47" s="8"/>
      <c r="I47" s="36"/>
      <c r="J47" s="25" t="s">
        <v>24</v>
      </c>
      <c r="K47" s="38"/>
      <c r="L47" s="40"/>
      <c r="M47" s="25" t="s">
        <v>24</v>
      </c>
      <c r="N47" s="38"/>
      <c r="O47" s="40"/>
      <c r="P47" s="25" t="s">
        <v>24</v>
      </c>
      <c r="Q47" s="38"/>
      <c r="R47" s="50">
        <f>IF(OR(AND(I47&gt;K47,L47&gt;N47),AND(I47&gt;K47,L47&lt;N47,O47&gt;Q47),AND(I47&lt;K47,L47&gt;N47,O47&gt;Q47)),2,COUNT(O47))</f>
        <v>0</v>
      </c>
      <c r="S47" s="51" t="s">
        <v>24</v>
      </c>
      <c r="T47" s="52">
        <f>IF(OR(AND(I47&lt;K47,L47&lt;N47),AND(I47&gt;K47,L47&lt;N47,O47&lt;Q47),AND(I47&lt;K47,L47&gt;N47,O47&lt;Q47)),2,COUNT(O47))</f>
        <v>0</v>
      </c>
      <c r="U47" s="53">
        <f>IF(R47&gt;T47,1,0)</f>
        <v>0</v>
      </c>
      <c r="V47" s="54" t="s">
        <v>24</v>
      </c>
      <c r="W47" s="52">
        <f>IF(R47&gt;=T47,0,1)</f>
        <v>0</v>
      </c>
    </row>
    <row r="48" spans="2:23">
      <c r="B48" s="73">
        <v>8</v>
      </c>
      <c r="C48" s="57" t="str">
        <f>IF($C$23="","",$C$23&amp;4)</f>
        <v>A4</v>
      </c>
      <c r="D48" s="48" t="str">
        <f>IF(D27="","",D27)</f>
        <v/>
      </c>
      <c r="E48" s="8"/>
      <c r="F48" s="56" t="str">
        <f>IF($F$23="","",$F$23&amp;1)</f>
        <v>B1</v>
      </c>
      <c r="G48" s="48" t="str">
        <f>IF(G24="","",G24)</f>
        <v/>
      </c>
      <c r="H48" s="8"/>
      <c r="I48" s="37"/>
      <c r="J48" s="22" t="s">
        <v>24</v>
      </c>
      <c r="K48" s="39"/>
      <c r="L48" s="41"/>
      <c r="M48" s="22" t="s">
        <v>24</v>
      </c>
      <c r="N48" s="39"/>
      <c r="O48" s="41"/>
      <c r="P48" s="22" t="s">
        <v>24</v>
      </c>
      <c r="Q48" s="39"/>
      <c r="R48" s="50">
        <f>IF(OR(AND(I48&gt;K48,L48&gt;N48),AND(I48&gt;K48,L48&lt;N48,O48&gt;Q48),AND(I48&lt;K48,L48&gt;N48,O48&gt;Q48)),2,COUNT(O48))</f>
        <v>0</v>
      </c>
      <c r="S48" s="55" t="s">
        <v>24</v>
      </c>
      <c r="T48" s="52">
        <f>IF(OR(AND(I48&lt;K48,L48&lt;N48),AND(I48&gt;K48,L48&lt;N48,O48&lt;Q48),AND(I48&lt;K48,L48&gt;N48,O48&lt;Q48)),2,COUNT(O48))</f>
        <v>0</v>
      </c>
      <c r="U48" s="53">
        <f>IF(R48&gt;T48,1,0)</f>
        <v>0</v>
      </c>
      <c r="V48" s="54" t="s">
        <v>24</v>
      </c>
      <c r="W48" s="52">
        <f>IF(R48&gt;=T48,0,1)</f>
        <v>0</v>
      </c>
    </row>
    <row r="50" spans="2:25" ht="15.75">
      <c r="C50" s="27" t="s">
        <v>29</v>
      </c>
    </row>
    <row r="51" spans="2:25">
      <c r="C51" s="60" t="str">
        <f>"Team "&amp;C23</f>
        <v>Team A</v>
      </c>
      <c r="D51" s="8" t="s">
        <v>26</v>
      </c>
      <c r="E51" s="8"/>
      <c r="F51" s="21" t="str">
        <f>"Team "&amp;F23</f>
        <v>Team B</v>
      </c>
      <c r="G51" s="8" t="s">
        <v>26</v>
      </c>
      <c r="I51" s="85" t="s">
        <v>20</v>
      </c>
      <c r="J51" s="86"/>
      <c r="K51" s="87"/>
      <c r="L51" s="85" t="s">
        <v>21</v>
      </c>
      <c r="M51" s="86"/>
      <c r="N51" s="87"/>
      <c r="O51" s="85" t="s">
        <v>22</v>
      </c>
      <c r="P51" s="86"/>
      <c r="Q51" s="87"/>
      <c r="R51" s="85" t="s">
        <v>23</v>
      </c>
      <c r="S51" s="86"/>
      <c r="T51" s="87"/>
      <c r="U51" s="85" t="s">
        <v>3</v>
      </c>
      <c r="V51" s="86"/>
      <c r="W51" s="87"/>
    </row>
    <row r="52" spans="2:25">
      <c r="C52" s="63" t="str">
        <f>IF(C30="","",C30)</f>
        <v>A1</v>
      </c>
      <c r="D52" s="71" t="str">
        <f>IF(D30="","",D30)</f>
        <v/>
      </c>
      <c r="E52" s="30"/>
      <c r="F52" s="65" t="str">
        <f>IF(F30="","",F30)</f>
        <v>B1</v>
      </c>
      <c r="G52" s="68" t="str">
        <f>IF(G30="","",G30)</f>
        <v/>
      </c>
      <c r="I52" s="26"/>
      <c r="J52" s="25"/>
      <c r="K52" s="26"/>
      <c r="L52" s="26"/>
      <c r="M52" s="25"/>
      <c r="N52" s="26"/>
      <c r="O52" s="26"/>
      <c r="P52" s="25"/>
      <c r="Q52" s="26"/>
      <c r="R52" s="26"/>
      <c r="S52" s="25"/>
      <c r="T52" s="26"/>
      <c r="U52" s="23"/>
    </row>
    <row r="53" spans="2:25">
      <c r="B53" s="73">
        <v>9</v>
      </c>
      <c r="C53" s="64" t="str">
        <f>IF(C31="","",C31)</f>
        <v>A3</v>
      </c>
      <c r="D53" s="71" t="str">
        <f t="shared" ref="D53:D55" si="0">IF(D31="","",D31)</f>
        <v/>
      </c>
      <c r="E53" s="31"/>
      <c r="F53" s="66" t="str">
        <f t="shared" ref="F53:G55" si="1">IF(F31="","",F31)</f>
        <v>B2</v>
      </c>
      <c r="G53" s="69" t="str">
        <f t="shared" si="1"/>
        <v/>
      </c>
      <c r="I53" s="36"/>
      <c r="J53" s="25" t="s">
        <v>24</v>
      </c>
      <c r="K53" s="38"/>
      <c r="L53" s="40"/>
      <c r="M53" s="25" t="s">
        <v>24</v>
      </c>
      <c r="N53" s="38"/>
      <c r="O53" s="40"/>
      <c r="P53" s="25" t="s">
        <v>24</v>
      </c>
      <c r="Q53" s="38"/>
      <c r="R53" s="50">
        <f>IF(OR(AND(I53&gt;K53,L53&gt;N53),AND(I53&gt;K53,L53&lt;N53,O53&gt;Q53),AND(I53&lt;K53,L53&gt;N53,O53&gt;Q53)),2,COUNT(O53))</f>
        <v>0</v>
      </c>
      <c r="S53" s="51" t="s">
        <v>24</v>
      </c>
      <c r="T53" s="52">
        <f>IF(OR(AND(I53&lt;K53,L53&lt;N53),AND(I53&gt;K53,L53&lt;N53,O53&lt;Q53),AND(I53&lt;K53,L53&gt;N53,O53&lt;Q53)),2,COUNT(O53))</f>
        <v>0</v>
      </c>
      <c r="U53" s="53">
        <f>IF(R53&gt;T53,1,0)</f>
        <v>0</v>
      </c>
      <c r="V53" s="54" t="s">
        <v>24</v>
      </c>
      <c r="W53" s="52">
        <f>IF(R53&gt;=T53,0,1)</f>
        <v>0</v>
      </c>
    </row>
    <row r="54" spans="2:25">
      <c r="C54" s="63" t="str">
        <f>IF(C32="","",C32)</f>
        <v>A2</v>
      </c>
      <c r="D54" s="71" t="str">
        <f t="shared" si="0"/>
        <v/>
      </c>
      <c r="E54" s="30"/>
      <c r="F54" s="65" t="str">
        <f t="shared" si="1"/>
        <v>B3</v>
      </c>
      <c r="G54" s="68" t="str">
        <f t="shared" si="1"/>
        <v/>
      </c>
      <c r="I54" s="26"/>
      <c r="J54" s="25"/>
      <c r="K54" s="26"/>
      <c r="L54" s="26"/>
      <c r="M54" s="25"/>
      <c r="N54" s="26"/>
      <c r="O54" s="26"/>
      <c r="P54" s="25"/>
      <c r="Q54" s="26"/>
      <c r="R54" s="26"/>
      <c r="S54" s="25"/>
      <c r="T54" s="26"/>
      <c r="U54" s="26"/>
    </row>
    <row r="55" spans="2:25">
      <c r="B55" s="73">
        <v>10</v>
      </c>
      <c r="C55" s="56" t="str">
        <f>IF(C33="","",C33)</f>
        <v>A4</v>
      </c>
      <c r="D55" s="71" t="str">
        <f t="shared" si="0"/>
        <v/>
      </c>
      <c r="E55" s="29"/>
      <c r="F55" s="67" t="str">
        <f t="shared" si="1"/>
        <v>B4</v>
      </c>
      <c r="G55" s="70" t="str">
        <f t="shared" si="1"/>
        <v/>
      </c>
      <c r="I55" s="37"/>
      <c r="J55" s="22" t="s">
        <v>24</v>
      </c>
      <c r="K55" s="39"/>
      <c r="L55" s="41"/>
      <c r="M55" s="22" t="s">
        <v>24</v>
      </c>
      <c r="N55" s="39"/>
      <c r="O55" s="41"/>
      <c r="P55" s="22" t="s">
        <v>24</v>
      </c>
      <c r="Q55" s="39"/>
      <c r="R55" s="50">
        <f>IF(OR(AND(I55&gt;K55,L55&gt;N55),AND(I55&gt;K55,L55&lt;N55,O55&gt;Q55),AND(I55&lt;K55,L55&gt;N55,O55&gt;Q55)),2,COUNT(O55))</f>
        <v>0</v>
      </c>
      <c r="S55" s="55" t="s">
        <v>24</v>
      </c>
      <c r="T55" s="52">
        <f>IF(OR(AND(I55&lt;K55,L55&lt;N55),AND(I55&gt;K55,L55&lt;N55,O55&lt;Q55),AND(I55&lt;K55,L55&gt;N55,O55&lt;Q55)),2,COUNT(O55))</f>
        <v>0</v>
      </c>
      <c r="U55" s="53">
        <f>IF(R55&gt;T55,1,0)</f>
        <v>0</v>
      </c>
      <c r="V55" s="54" t="s">
        <v>24</v>
      </c>
      <c r="W55" s="52">
        <f>IF(R55&gt;=T55,0,1)</f>
        <v>0</v>
      </c>
    </row>
    <row r="57" spans="2:25" ht="15.75">
      <c r="C57" s="84" t="s">
        <v>38</v>
      </c>
      <c r="D57" s="84"/>
      <c r="E57" s="8"/>
      <c r="F57" s="21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5">
      <c r="C58" s="57" t="str">
        <f>"Team "&amp;C23</f>
        <v>Team A</v>
      </c>
      <c r="D58" s="5" t="s">
        <v>26</v>
      </c>
      <c r="E58" s="7"/>
      <c r="F58" s="57" t="str">
        <f>"Team "&amp;F23</f>
        <v>Team B</v>
      </c>
      <c r="G58" s="5" t="s">
        <v>26</v>
      </c>
      <c r="H58" s="8"/>
      <c r="I58" s="85" t="s">
        <v>20</v>
      </c>
      <c r="J58" s="86"/>
      <c r="K58" s="87"/>
      <c r="L58" s="86" t="s">
        <v>21</v>
      </c>
      <c r="M58" s="86"/>
      <c r="N58" s="87"/>
      <c r="O58" s="86" t="s">
        <v>22</v>
      </c>
      <c r="P58" s="86"/>
      <c r="Q58" s="87"/>
      <c r="R58" s="86" t="s">
        <v>23</v>
      </c>
      <c r="S58" s="86"/>
      <c r="T58" s="87"/>
      <c r="U58" s="85" t="s">
        <v>3</v>
      </c>
      <c r="V58" s="86"/>
      <c r="W58" s="87"/>
      <c r="Y58" s="42"/>
    </row>
    <row r="59" spans="2:25">
      <c r="B59" s="73">
        <v>11</v>
      </c>
      <c r="C59" s="56" t="str">
        <f>IF($C$23="","",$C$23&amp;1)</f>
        <v>A1</v>
      </c>
      <c r="D59" s="48" t="str">
        <f>IF(D38="","",D38)</f>
        <v/>
      </c>
      <c r="E59" s="8"/>
      <c r="F59" s="57" t="str">
        <f>IF($F$23="","",$F$23&amp;3)</f>
        <v>B3</v>
      </c>
      <c r="G59" s="48" t="str">
        <f>IF(G26="","",G26)</f>
        <v/>
      </c>
      <c r="H59" s="8"/>
      <c r="I59" s="36"/>
      <c r="J59" s="25" t="s">
        <v>24</v>
      </c>
      <c r="K59" s="38"/>
      <c r="L59" s="40"/>
      <c r="M59" s="25" t="s">
        <v>24</v>
      </c>
      <c r="N59" s="38"/>
      <c r="O59" s="40"/>
      <c r="P59" s="25" t="s">
        <v>24</v>
      </c>
      <c r="Q59" s="38"/>
      <c r="R59" s="50">
        <f>IF(OR(AND(I59&gt;K59,L59&gt;N59),AND(I59&gt;K59,L59&lt;N59,O59&gt;Q59),AND(I59&lt;K59,L59&gt;N59,O59&gt;Q59)),2,COUNT(O59))</f>
        <v>0</v>
      </c>
      <c r="S59" s="51" t="s">
        <v>24</v>
      </c>
      <c r="T59" s="52">
        <f>IF(OR(AND(I59&lt;K59,L59&lt;N59),AND(I59&gt;K59,L59&lt;N59,O59&lt;Q59),AND(I59&lt;K59,L59&gt;N59,O59&lt;Q59)),2,COUNT(O59))</f>
        <v>0</v>
      </c>
      <c r="U59" s="53">
        <f>IF(R59&gt;T59,1,0)</f>
        <v>0</v>
      </c>
      <c r="V59" s="54" t="s">
        <v>24</v>
      </c>
      <c r="W59" s="52">
        <f>IF(R59&gt;=T59,0,1)</f>
        <v>0</v>
      </c>
    </row>
    <row r="60" spans="2:25">
      <c r="B60" s="73">
        <v>12</v>
      </c>
      <c r="C60" s="57" t="str">
        <f>IF($C$23="","",$C$23&amp;2)</f>
        <v>A2</v>
      </c>
      <c r="D60" s="48" t="str">
        <f>IF(D39="","",D39)</f>
        <v/>
      </c>
      <c r="E60" s="8"/>
      <c r="F60" s="57" t="str">
        <f>IF($F$23="","",$F$23&amp;4)</f>
        <v>B4</v>
      </c>
      <c r="G60" s="48" t="str">
        <f>IF(G27="","",G27)</f>
        <v/>
      </c>
      <c r="H60" s="8"/>
      <c r="I60" s="36"/>
      <c r="J60" s="25" t="s">
        <v>24</v>
      </c>
      <c r="K60" s="38"/>
      <c r="L60" s="40"/>
      <c r="M60" s="25" t="s">
        <v>24</v>
      </c>
      <c r="N60" s="38"/>
      <c r="O60" s="40"/>
      <c r="P60" s="25" t="s">
        <v>24</v>
      </c>
      <c r="Q60" s="38"/>
      <c r="R60" s="50">
        <f>IF(OR(AND(I60&gt;K60,L60&gt;N60),AND(I60&gt;K60,L60&lt;N60,O60&gt;Q60),AND(I60&lt;K60,L60&gt;N60,O60&gt;Q60)),2,COUNT(O60))</f>
        <v>0</v>
      </c>
      <c r="S60" s="51" t="s">
        <v>24</v>
      </c>
      <c r="T60" s="52">
        <f>IF(OR(AND(I60&lt;K60,L60&lt;N60),AND(I60&gt;K60,L60&lt;N60,O60&lt;Q60),AND(I60&lt;K60,L60&gt;N60,O60&lt;Q60)),2,COUNT(O60))</f>
        <v>0</v>
      </c>
      <c r="U60" s="53">
        <f>IF(R60&gt;T60,1,0)</f>
        <v>0</v>
      </c>
      <c r="V60" s="54" t="s">
        <v>24</v>
      </c>
      <c r="W60" s="52">
        <f>IF(R60&gt;=T60,0,1)</f>
        <v>0</v>
      </c>
    </row>
    <row r="61" spans="2:25">
      <c r="B61" s="73">
        <v>13</v>
      </c>
      <c r="C61" s="57" t="str">
        <f>IF($C$23="","",$C$23&amp;3)</f>
        <v>A3</v>
      </c>
      <c r="D61" s="48" t="str">
        <f>IF(D40="","",D40)</f>
        <v/>
      </c>
      <c r="E61" s="8"/>
      <c r="F61" s="57" t="str">
        <f>IF($F$23="","",$F$23&amp;1)</f>
        <v>B1</v>
      </c>
      <c r="G61" s="48" t="str">
        <f>IF(G24="","",G24)</f>
        <v/>
      </c>
      <c r="H61" s="8"/>
      <c r="I61" s="36"/>
      <c r="J61" s="25" t="s">
        <v>24</v>
      </c>
      <c r="K61" s="38"/>
      <c r="L61" s="40"/>
      <c r="M61" s="25" t="s">
        <v>24</v>
      </c>
      <c r="N61" s="38"/>
      <c r="O61" s="40"/>
      <c r="P61" s="25" t="s">
        <v>24</v>
      </c>
      <c r="Q61" s="38"/>
      <c r="R61" s="50">
        <f>IF(OR(AND(I61&gt;K61,L61&gt;N61),AND(I61&gt;K61,L61&lt;N61,O61&gt;Q61),AND(I61&lt;K61,L61&gt;N61,O61&gt;Q61)),2,COUNT(O61))</f>
        <v>0</v>
      </c>
      <c r="S61" s="51" t="s">
        <v>24</v>
      </c>
      <c r="T61" s="52">
        <f>IF(OR(AND(I61&lt;K61,L61&lt;N61),AND(I61&gt;K61,L61&lt;N61,O61&lt;Q61),AND(I61&lt;K61,L61&gt;N61,O61&lt;Q61)),2,COUNT(O61))</f>
        <v>0</v>
      </c>
      <c r="U61" s="53">
        <f>IF(R61&gt;T61,1,0)</f>
        <v>0</v>
      </c>
      <c r="V61" s="54" t="s">
        <v>24</v>
      </c>
      <c r="W61" s="52">
        <f>IF(R61&gt;=T61,0,1)</f>
        <v>0</v>
      </c>
    </row>
    <row r="62" spans="2:25">
      <c r="B62" s="73">
        <v>14</v>
      </c>
      <c r="C62" s="57" t="str">
        <f>IF($C$23="","",$C$23&amp;4)</f>
        <v>A4</v>
      </c>
      <c r="D62" s="48" t="str">
        <f>IF(D41="","",D41)</f>
        <v/>
      </c>
      <c r="E62" s="8"/>
      <c r="F62" s="56" t="str">
        <f>IF($F$23="","",$F$23&amp;2)</f>
        <v>B2</v>
      </c>
      <c r="G62" s="48" t="str">
        <f>IF(G25="","",G25)</f>
        <v/>
      </c>
      <c r="H62" s="8"/>
      <c r="I62" s="37"/>
      <c r="J62" s="22" t="s">
        <v>24</v>
      </c>
      <c r="K62" s="39"/>
      <c r="L62" s="41"/>
      <c r="M62" s="22" t="s">
        <v>24</v>
      </c>
      <c r="N62" s="39"/>
      <c r="O62" s="41"/>
      <c r="P62" s="22" t="s">
        <v>24</v>
      </c>
      <c r="Q62" s="39"/>
      <c r="R62" s="50">
        <f>IF(OR(AND(I62&gt;K62,L62&gt;N62),AND(I62&gt;K62,L62&lt;N62,O62&gt;Q62),AND(I62&lt;K62,L62&gt;N62,O62&gt;Q62)),2,COUNT(O62))</f>
        <v>0</v>
      </c>
      <c r="S62" s="55" t="s">
        <v>24</v>
      </c>
      <c r="T62" s="52">
        <f>IF(OR(AND(I62&lt;K62,L62&lt;N62),AND(I62&gt;K62,L62&lt;N62,O62&lt;Q62),AND(I62&lt;K62,L62&gt;N62,O62&lt;Q62)),2,COUNT(O62))</f>
        <v>0</v>
      </c>
      <c r="U62" s="53">
        <f>IF(R62&gt;T62,1,0)</f>
        <v>0</v>
      </c>
      <c r="V62" s="54" t="s">
        <v>24</v>
      </c>
      <c r="W62" s="52">
        <f>IF(R62&gt;=T62,0,1)</f>
        <v>0</v>
      </c>
    </row>
    <row r="64" spans="2:25" ht="15.75">
      <c r="F64" s="27" t="s">
        <v>39</v>
      </c>
      <c r="O64" s="80" t="s">
        <v>41</v>
      </c>
      <c r="P64" s="81"/>
      <c r="Q64" s="81"/>
      <c r="R64" s="82"/>
    </row>
    <row r="65" spans="6:18">
      <c r="F65" s="4" t="s">
        <v>7</v>
      </c>
      <c r="G65" s="1" t="s">
        <v>40</v>
      </c>
      <c r="H65" s="1"/>
      <c r="I65" s="79" t="s">
        <v>3</v>
      </c>
      <c r="J65" s="79"/>
      <c r="K65" s="79"/>
      <c r="L65" s="79" t="s">
        <v>23</v>
      </c>
      <c r="M65" s="79"/>
      <c r="N65" s="79"/>
      <c r="O65" s="83" t="s">
        <v>42</v>
      </c>
      <c r="P65" s="83"/>
      <c r="Q65" s="83"/>
      <c r="R65" s="83"/>
    </row>
    <row r="66" spans="6:18">
      <c r="F66" s="61" t="str">
        <f>IF(C23="","",C23)</f>
        <v>A</v>
      </c>
      <c r="G66" s="62" t="str">
        <f>IF(D22="","",D22)</f>
        <v/>
      </c>
      <c r="H66" s="1"/>
      <c r="I66" s="76">
        <f>E34</f>
        <v>8</v>
      </c>
      <c r="J66" s="77"/>
      <c r="K66" s="78"/>
      <c r="L66" s="58">
        <f>SUM(R38:R41)+SUM(R45:R48)+R53+R55+SUM(R58:R62)</f>
        <v>0</v>
      </c>
      <c r="M66" s="54" t="s">
        <v>24</v>
      </c>
      <c r="N66" s="59">
        <f>SUM(T38:T41)+SUM(T45:T48)+T53+T55+SUM(T59:T62)</f>
        <v>0</v>
      </c>
      <c r="O66" s="76">
        <f>IF(OR(I66&gt;I67,AND(I66=I67,L66-N66=L67-N67,L66&gt;L67),AND(I66=I67,L66-N66&gt;L67-N67),AND(I66=I67,L66-N66=L67-N67,L66&gt;L67)),2,)</f>
        <v>0</v>
      </c>
      <c r="P66" s="77"/>
      <c r="Q66" s="77"/>
      <c r="R66" s="78"/>
    </row>
    <row r="67" spans="6:18">
      <c r="F67" s="61" t="str">
        <f>IF(F23="","",F23)</f>
        <v>B</v>
      </c>
      <c r="G67" s="62" t="str">
        <f>IF(G22="","",G22)</f>
        <v/>
      </c>
      <c r="H67" s="1"/>
      <c r="I67" s="76">
        <f>H34</f>
        <v>8</v>
      </c>
      <c r="J67" s="77"/>
      <c r="K67" s="78"/>
      <c r="L67" s="58">
        <f>SUM(T38:T41)+SUM(T45:T48)+T53+T55+SUM(T59:T62)</f>
        <v>0</v>
      </c>
      <c r="M67" s="54" t="s">
        <v>24</v>
      </c>
      <c r="N67" s="59">
        <f>SUM(R38:R41)+SUM(R45:R48)+R53+R55+SUM(R58:R62)</f>
        <v>0</v>
      </c>
      <c r="O67" s="76">
        <f>IF(O66=2,0,2)</f>
        <v>2</v>
      </c>
      <c r="P67" s="77"/>
      <c r="Q67" s="77"/>
      <c r="R67" s="78"/>
    </row>
  </sheetData>
  <mergeCells count="34">
    <mergeCell ref="U44:W44"/>
    <mergeCell ref="U58:W58"/>
    <mergeCell ref="U51:W51"/>
    <mergeCell ref="U37:W37"/>
    <mergeCell ref="C3:H3"/>
    <mergeCell ref="C4:H4"/>
    <mergeCell ref="C5:H5"/>
    <mergeCell ref="I37:K37"/>
    <mergeCell ref="L37:N37"/>
    <mergeCell ref="C36:D36"/>
    <mergeCell ref="C43:D43"/>
    <mergeCell ref="I44:K44"/>
    <mergeCell ref="L44:N44"/>
    <mergeCell ref="O44:Q44"/>
    <mergeCell ref="I51:K51"/>
    <mergeCell ref="L51:N51"/>
    <mergeCell ref="O51:Q51"/>
    <mergeCell ref="R51:T51"/>
    <mergeCell ref="O37:Q37"/>
    <mergeCell ref="R37:T37"/>
    <mergeCell ref="R44:T44"/>
    <mergeCell ref="C57:D57"/>
    <mergeCell ref="I58:K58"/>
    <mergeCell ref="L58:N58"/>
    <mergeCell ref="O58:Q58"/>
    <mergeCell ref="R58:T58"/>
    <mergeCell ref="O66:R66"/>
    <mergeCell ref="O67:R67"/>
    <mergeCell ref="I65:K65"/>
    <mergeCell ref="L65:N65"/>
    <mergeCell ref="O64:R64"/>
    <mergeCell ref="O65:R65"/>
    <mergeCell ref="I66:K66"/>
    <mergeCell ref="I67:K6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A_B_C_D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Dieter Schermer</dc:creator>
  <cp:lastModifiedBy>R. Dieter Schermer</cp:lastModifiedBy>
  <cp:lastPrinted>2021-06-07T22:45:48Z</cp:lastPrinted>
  <dcterms:created xsi:type="dcterms:W3CDTF">2021-06-07T15:41:44Z</dcterms:created>
  <dcterms:modified xsi:type="dcterms:W3CDTF">2021-06-18T20:56:05Z</dcterms:modified>
</cp:coreProperties>
</file>